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홈페이지 정보공개\2026년 수의계약\"/>
    </mc:Choice>
  </mc:AlternateContent>
  <xr:revisionPtr revIDLastSave="0" documentId="13_ncr:1_{E375E744-EEED-4E39-93E8-E4B9F39BE4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년 2분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F28" i="1"/>
  <c r="D28" i="1"/>
  <c r="F31" i="1" l="1"/>
  <c r="D31" i="1"/>
  <c r="D26" i="1"/>
  <c r="D19" i="1"/>
  <c r="D32" i="1" l="1"/>
  <c r="F19" i="1"/>
  <c r="F10" i="1" l="1"/>
  <c r="F26" i="1"/>
  <c r="F32" i="1" s="1"/>
  <c r="F7" i="1" l="1"/>
  <c r="H8" i="1" s="1"/>
  <c r="H9" i="1" l="1"/>
  <c r="H10" i="1"/>
  <c r="H7" i="1" l="1"/>
</calcChain>
</file>

<file path=xl/sharedStrings.xml><?xml version="1.0" encoding="utf-8"?>
<sst xmlns="http://schemas.openxmlformats.org/spreadsheetml/2006/main" count="71" uniqueCount="56">
  <si>
    <t>유  형</t>
    <phoneticPr fontId="6" type="noConversion"/>
  </si>
  <si>
    <t>건  수</t>
    <phoneticPr fontId="6" type="noConversion"/>
  </si>
  <si>
    <t>금  액</t>
    <phoneticPr fontId="6" type="noConversion"/>
  </si>
  <si>
    <t>구성비</t>
    <phoneticPr fontId="6" type="noConversion"/>
  </si>
  <si>
    <t>계</t>
    <phoneticPr fontId="6" type="noConversion"/>
  </si>
  <si>
    <t>□ 공사</t>
    <phoneticPr fontId="6" type="noConversion"/>
  </si>
  <si>
    <t>□ 임차</t>
    <phoneticPr fontId="6" type="noConversion"/>
  </si>
  <si>
    <t>▣ 세부 계약 현황</t>
    <phoneticPr fontId="6" type="noConversion"/>
  </si>
  <si>
    <t>계약일자</t>
    <phoneticPr fontId="6" type="noConversion"/>
  </si>
  <si>
    <t>계약건명</t>
    <phoneticPr fontId="6" type="noConversion"/>
  </si>
  <si>
    <t>□ 물품</t>
    <phoneticPr fontId="6" type="noConversion"/>
  </si>
  <si>
    <t>소계</t>
    <phoneticPr fontId="6" type="noConversion"/>
  </si>
  <si>
    <t>□ 용역</t>
    <phoneticPr fontId="6" type="noConversion"/>
  </si>
  <si>
    <t>합    계</t>
    <phoneticPr fontId="6" type="noConversion"/>
  </si>
  <si>
    <t>▣ 유형별 계약 현황</t>
    <phoneticPr fontId="6" type="noConversion"/>
  </si>
  <si>
    <t>계약금액</t>
    <phoneticPr fontId="6" type="noConversion"/>
  </si>
  <si>
    <t>계약업체</t>
    <phoneticPr fontId="6" type="noConversion"/>
  </si>
  <si>
    <t>사업부서 및 담당자</t>
    <phoneticPr fontId="6" type="noConversion"/>
  </si>
  <si>
    <r>
      <t>(단위 : 원</t>
    </r>
    <r>
      <rPr>
        <sz val="11"/>
        <rFont val="돋움"/>
        <family val="3"/>
        <charset val="129"/>
      </rPr>
      <t>)</t>
    </r>
    <phoneticPr fontId="6" type="noConversion"/>
  </si>
  <si>
    <r>
      <t>(단위 : 원</t>
    </r>
    <r>
      <rPr>
        <sz val="10"/>
        <color theme="1"/>
        <rFont val="돋움체"/>
        <family val="2"/>
        <charset val="129"/>
      </rPr>
      <t>,%</t>
    </r>
    <r>
      <rPr>
        <sz val="11"/>
        <rFont val="돋움"/>
        <family val="3"/>
        <charset val="129"/>
      </rPr>
      <t>)</t>
    </r>
    <phoneticPr fontId="6" type="noConversion"/>
  </si>
  <si>
    <t>구 분</t>
    <phoneticPr fontId="6" type="noConversion"/>
  </si>
  <si>
    <t>▣ 조건 : 5백만원 이상 계약건</t>
    <phoneticPr fontId="6" type="noConversion"/>
  </si>
  <si>
    <t>□ 임차</t>
    <phoneticPr fontId="5" type="noConversion"/>
  </si>
  <si>
    <t>0건</t>
    <phoneticPr fontId="5" type="noConversion"/>
  </si>
  <si>
    <t>조사지원과, 서종업</t>
    <phoneticPr fontId="5" type="noConversion"/>
  </si>
  <si>
    <t>조사지원과, 김동국</t>
    <phoneticPr fontId="5" type="noConversion"/>
  </si>
  <si>
    <t>1건</t>
    <phoneticPr fontId="5" type="noConversion"/>
  </si>
  <si>
    <t>비앤아이</t>
    <phoneticPr fontId="5" type="noConversion"/>
  </si>
  <si>
    <t>수의계약 현황(2026년 2/4분기)</t>
    <phoneticPr fontId="6" type="noConversion"/>
  </si>
  <si>
    <t>4월 21일</t>
    <phoneticPr fontId="5" type="noConversion"/>
  </si>
  <si>
    <t>6월 23일</t>
    <phoneticPr fontId="5" type="noConversion"/>
  </si>
  <si>
    <t>2025년 기준 경제총조사 홍보물품(원통 티슈 외 4종) 구매</t>
    <phoneticPr fontId="5" type="noConversion"/>
  </si>
  <si>
    <t>2026년 농작물생산조사 조사장비(벼 탈곡기) 구매</t>
    <phoneticPr fontId="5" type="noConversion"/>
  </si>
  <si>
    <t>2026년 농작물생산조사 조사장비(종자계수기) 구매</t>
    <phoneticPr fontId="5" type="noConversion"/>
  </si>
  <si>
    <t>용호기프트</t>
    <phoneticPr fontId="5" type="noConversion"/>
  </si>
  <si>
    <t>쌍용기계산업㈜</t>
    <phoneticPr fontId="5" type="noConversion"/>
  </si>
  <si>
    <t>㈜한국케트</t>
    <phoneticPr fontId="5" type="noConversion"/>
  </si>
  <si>
    <t>2026년 상반기 지역별고용조사 사무용기기 및 비품 임차</t>
    <phoneticPr fontId="5" type="noConversion"/>
  </si>
  <si>
    <t>4월 8일</t>
    <phoneticPr fontId="5" type="noConversion"/>
  </si>
  <si>
    <t>4월 29일</t>
    <phoneticPr fontId="5" type="noConversion"/>
  </si>
  <si>
    <t>5월 12일</t>
    <phoneticPr fontId="5" type="noConversion"/>
  </si>
  <si>
    <t>5월 13일</t>
    <phoneticPr fontId="5" type="noConversion"/>
  </si>
  <si>
    <t>5월 21일</t>
    <phoneticPr fontId="5" type="noConversion"/>
  </si>
  <si>
    <t>2026년 지역통계 발전 워크숍 대행용역</t>
    <phoneticPr fontId="5" type="noConversion"/>
  </si>
  <si>
    <t>2025년 기준 경제총조사 홍보 대구 지하철 행선안내기 광고 용역</t>
    <phoneticPr fontId="5" type="noConversion"/>
  </si>
  <si>
    <t>울진분소 청사 신축공사 제로에너지 건축물 본인증 용역</t>
    <phoneticPr fontId="5" type="noConversion"/>
  </si>
  <si>
    <t>지역통계등록부 구축 방안 연구용역</t>
    <phoneticPr fontId="5" type="noConversion"/>
  </si>
  <si>
    <t>2026년 통계조사관 소통·화합·힐링 워크숍 대행용역</t>
    <phoneticPr fontId="5" type="noConversion"/>
  </si>
  <si>
    <t>㈜리케이온컨설팅</t>
    <phoneticPr fontId="5" type="noConversion"/>
  </si>
  <si>
    <t>한국언론진흥재단</t>
    <phoneticPr fontId="5" type="noConversion"/>
  </si>
  <si>
    <t>지피(GP) 플랜</t>
    <phoneticPr fontId="5" type="noConversion"/>
  </si>
  <si>
    <t>한국보건사회연구원</t>
    <phoneticPr fontId="5" type="noConversion"/>
  </si>
  <si>
    <t>㈜열음스퀘어</t>
    <phoneticPr fontId="5" type="noConversion"/>
  </si>
  <si>
    <t>3건</t>
    <phoneticPr fontId="5" type="noConversion"/>
  </si>
  <si>
    <t>9건</t>
    <phoneticPr fontId="5" type="noConversion"/>
  </si>
  <si>
    <t>5건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</si>
</sst>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_);[Red]\(0\)"/>
    <numFmt numFmtId="177" formatCode="#,##0_ "/>
    <numFmt numFmtId="178" formatCode="#&quot;건&quot;"/>
    <numFmt numFmtId="179" formatCode="General&quot;건&quot;"/>
    <numFmt numFmtId="180" formatCode="mm&quot;월&quot;\ \ dd&quot;일&quot;"/>
    <numFmt numFmtId="181" formatCode="0_ "/>
    <numFmt numFmtId="182" formatCode="General\ &quot;건&quot;"/>
    <numFmt numFmtId="183" formatCode="m&quot;월&quot;\ d&quot;일&quot;;@"/>
    <numFmt numFmtId="184" formatCode="#,###\ "/>
  </numFmts>
  <fonts count="17" x14ac:knownFonts="1">
    <font>
      <sz val="10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체"/>
      <family val="2"/>
      <charset val="129"/>
    </font>
    <font>
      <sz val="11"/>
      <name val="돋움"/>
      <family val="3"/>
      <charset val="129"/>
    </font>
    <font>
      <b/>
      <u/>
      <sz val="19"/>
      <name val="HY헤드라인M"/>
      <family val="1"/>
      <charset val="129"/>
    </font>
    <font>
      <sz val="8"/>
      <name val="돋움체"/>
      <family val="2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u/>
      <sz val="19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2"/>
      <name val="돋움"/>
      <family val="3"/>
      <charset val="129"/>
    </font>
    <font>
      <b/>
      <u/>
      <sz val="18"/>
      <name val="HY헤드라인M"/>
      <family val="1"/>
      <charset val="129"/>
    </font>
    <font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/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/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/>
      <diagonal/>
    </border>
    <border>
      <left/>
      <right/>
      <top/>
      <bottom style="hair">
        <color rgb="FF00B0F0"/>
      </bottom>
      <diagonal/>
    </border>
    <border>
      <left style="medium">
        <color rgb="FF00B0F0"/>
      </left>
      <right style="thin">
        <color rgb="FF00B0F0"/>
      </right>
      <top/>
      <bottom/>
      <diagonal/>
    </border>
    <border>
      <left/>
      <right/>
      <top style="hair">
        <color rgb="FF00B0F0"/>
      </top>
      <bottom/>
      <diagonal/>
    </border>
    <border>
      <left style="medium">
        <color theme="4" tint="0.39997558519241921"/>
      </left>
      <right style="thin">
        <color rgb="FF00B0F0"/>
      </right>
      <top/>
      <bottom/>
      <diagonal/>
    </border>
    <border>
      <left/>
      <right/>
      <top style="medium">
        <color rgb="FF00B0F0"/>
      </top>
      <bottom/>
      <diagonal/>
    </border>
    <border>
      <left style="thin">
        <color rgb="FF00B0F0"/>
      </left>
      <right/>
      <top style="medium">
        <color theme="4" tint="0.39997558519241921"/>
      </top>
      <bottom style="medium">
        <color rgb="FF00B0F0"/>
      </bottom>
      <diagonal/>
    </border>
    <border>
      <left/>
      <right/>
      <top style="medium">
        <color theme="4" tint="0.39997558519241921"/>
      </top>
      <bottom style="medium">
        <color rgb="FF00B0F0"/>
      </bottom>
      <diagonal/>
    </border>
    <border>
      <left/>
      <right style="medium">
        <color rgb="FF00B0F0"/>
      </right>
      <top style="medium">
        <color theme="4" tint="0.39997558519241921"/>
      </top>
      <bottom style="medium">
        <color rgb="FF00B0F0"/>
      </bottom>
      <diagonal/>
    </border>
    <border>
      <left style="thin">
        <color rgb="FF00B0F0"/>
      </left>
      <right/>
      <top style="hair">
        <color rgb="FF00B0F0"/>
      </top>
      <bottom/>
      <diagonal/>
    </border>
    <border>
      <left style="thin">
        <color rgb="FF00B0F0"/>
      </left>
      <right/>
      <top style="hair">
        <color rgb="FF00B0F0"/>
      </top>
      <bottom style="hair">
        <color rgb="FF00B0F0"/>
      </bottom>
      <diagonal/>
    </border>
    <border>
      <left style="thin">
        <color rgb="FF00B0F0"/>
      </left>
      <right/>
      <top style="medium">
        <color rgb="FF00B0F0"/>
      </top>
      <bottom/>
      <diagonal/>
    </border>
    <border>
      <left style="thin">
        <color rgb="FF00B0F0"/>
      </left>
      <right/>
      <top style="hair">
        <color rgb="FF00B0F0"/>
      </top>
      <bottom style="medium">
        <color rgb="FF00B0F0"/>
      </bottom>
      <diagonal/>
    </border>
    <border>
      <left style="thin">
        <color rgb="FF00B0F0"/>
      </left>
      <right/>
      <top/>
      <bottom/>
      <diagonal/>
    </border>
    <border>
      <left/>
      <right style="thin">
        <color rgb="FF00B0F0"/>
      </right>
      <top style="medium">
        <color rgb="FF00B0F0"/>
      </top>
      <bottom style="hair">
        <color rgb="FF00B0F0"/>
      </bottom>
      <diagonal/>
    </border>
    <border>
      <left/>
      <right style="thin">
        <color rgb="FF00B0F0"/>
      </right>
      <top style="hair">
        <color rgb="FF00B0F0"/>
      </top>
      <bottom style="hair">
        <color rgb="FF00B0F0"/>
      </bottom>
      <diagonal/>
    </border>
    <border>
      <left/>
      <right style="thin">
        <color rgb="FF00B0F0"/>
      </right>
      <top style="hair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/>
      <bottom style="hair">
        <color rgb="FF00B0F0"/>
      </bottom>
      <diagonal/>
    </border>
    <border>
      <left style="thin">
        <color rgb="FF00B0F0"/>
      </left>
      <right style="medium">
        <color rgb="FF00B0F0"/>
      </right>
      <top style="hair">
        <color rgb="FF00B0F0"/>
      </top>
      <bottom/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/>
      <diagonal/>
    </border>
    <border>
      <left style="thin">
        <color rgb="FF00B0F0"/>
      </left>
      <right style="thin">
        <color rgb="FF00B0F0"/>
      </right>
      <top/>
      <bottom style="hair">
        <color rgb="FF00B0F0"/>
      </bottom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00B0F0"/>
      </left>
      <right style="thin">
        <color rgb="FF00B0F0"/>
      </right>
      <top style="medium">
        <color rgb="FF00B0F0"/>
      </top>
      <bottom/>
      <diagonal/>
    </border>
    <border>
      <left style="thin">
        <color rgb="FF00B0F0"/>
      </left>
      <right style="thin">
        <color rgb="FF00B0F0"/>
      </right>
      <top style="hair">
        <color rgb="FF00B0F0"/>
      </top>
      <bottom style="hair">
        <color rgb="FF00B0F0"/>
      </bottom>
      <diagonal/>
    </border>
    <border>
      <left style="thin">
        <color rgb="FF00B0F0"/>
      </left>
      <right style="medium">
        <color rgb="FF00B0F0"/>
      </right>
      <top/>
      <bottom/>
      <diagonal/>
    </border>
    <border>
      <left style="thin">
        <color rgb="FF00B0F0"/>
      </left>
      <right/>
      <top style="medium">
        <color rgb="FF00B0F0"/>
      </top>
      <bottom style="hair">
        <color rgb="FF00B0F0"/>
      </bottom>
      <diagonal/>
    </border>
    <border>
      <left/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medium">
        <color theme="4" tint="0.39997558519241921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hair">
        <color rgb="FF00B0F0"/>
      </top>
      <bottom style="hair">
        <color rgb="FF00B0F0"/>
      </bottom>
      <diagonal/>
    </border>
    <border>
      <left/>
      <right style="thin">
        <color rgb="FF00B0F0"/>
      </right>
      <top style="medium">
        <color rgb="FF00B0F0"/>
      </top>
      <bottom/>
      <diagonal/>
    </border>
    <border>
      <left style="thin">
        <color rgb="FF00B0F0"/>
      </left>
      <right/>
      <top style="medium">
        <color theme="4" tint="0.39997558519241921"/>
      </top>
      <bottom/>
      <diagonal/>
    </border>
    <border>
      <left/>
      <right style="thin">
        <color rgb="FF00B0F0"/>
      </right>
      <top style="medium">
        <color theme="4" tint="0.39997558519241921"/>
      </top>
      <bottom/>
      <diagonal/>
    </border>
    <border>
      <left style="thin">
        <color rgb="FF00B0F0"/>
      </left>
      <right style="medium">
        <color rgb="FF00B0F0"/>
      </right>
      <top style="hair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hair">
        <color rgb="FF00B0F0"/>
      </top>
      <bottom style="medium">
        <color rgb="FF00B0F0"/>
      </bottom>
      <diagonal/>
    </border>
    <border>
      <left/>
      <right/>
      <top style="hair">
        <color rgb="FF00B0F0"/>
      </top>
      <bottom style="medium">
        <color rgb="FF00B0F0"/>
      </bottom>
      <diagonal/>
    </border>
    <border>
      <left style="thin">
        <color rgb="FF00B0F0"/>
      </left>
      <right/>
      <top/>
      <bottom style="medium">
        <color rgb="FF00B0F0"/>
      </bottom>
      <diagonal/>
    </border>
    <border>
      <left/>
      <right style="thin">
        <color rgb="FF00B0F0"/>
      </right>
      <top/>
      <bottom style="medium">
        <color rgb="FF00B0F0"/>
      </bottom>
      <diagonal/>
    </border>
    <border>
      <left/>
      <right/>
      <top style="hair">
        <color rgb="FF00B0F0"/>
      </top>
      <bottom style="hair">
        <color rgb="FF00B0F0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0" xfId="2" applyFont="1" applyFill="1" applyAlignment="1">
      <alignment horizontal="centerContinuous" vertical="center"/>
    </xf>
    <xf numFmtId="0" fontId="3" fillId="0" borderId="0" xfId="2" applyFill="1">
      <alignment vertical="center"/>
    </xf>
    <xf numFmtId="0" fontId="4" fillId="0" borderId="0" xfId="2" applyFont="1" applyFill="1" applyAlignment="1">
      <alignment horizontal="center" vertical="center"/>
    </xf>
    <xf numFmtId="0" fontId="3" fillId="0" borderId="0" xfId="2" applyFill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3" fillId="0" borderId="0" xfId="2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 shrinkToFit="1"/>
    </xf>
    <xf numFmtId="0" fontId="3" fillId="0" borderId="0" xfId="2" applyFont="1" applyFill="1" applyBorder="1" applyAlignment="1">
      <alignment horizontal="right"/>
    </xf>
    <xf numFmtId="176" fontId="10" fillId="2" borderId="5" xfId="2" applyNumberFormat="1" applyFont="1" applyFill="1" applyBorder="1" applyAlignment="1">
      <alignment horizontal="centerContinuous" vertical="center"/>
    </xf>
    <xf numFmtId="0" fontId="3" fillId="0" borderId="0" xfId="2" applyFont="1" applyFill="1" applyBorder="1" applyAlignment="1">
      <alignment horizontal="center" vertical="center" shrinkToFit="1"/>
    </xf>
    <xf numFmtId="41" fontId="3" fillId="0" borderId="0" xfId="3" applyFont="1" applyFill="1" applyBorder="1" applyAlignment="1">
      <alignment horizontal="right" vertical="center"/>
    </xf>
    <xf numFmtId="0" fontId="9" fillId="0" borderId="0" xfId="2" applyFont="1" applyFill="1" applyBorder="1" applyAlignment="1">
      <alignment horizontal="left" vertical="center" shrinkToFit="1"/>
    </xf>
    <xf numFmtId="0" fontId="10" fillId="2" borderId="13" xfId="2" applyFont="1" applyFill="1" applyBorder="1" applyAlignment="1">
      <alignment horizontal="center" vertical="center"/>
    </xf>
    <xf numFmtId="176" fontId="10" fillId="2" borderId="14" xfId="2" applyNumberFormat="1" applyFont="1" applyFill="1" applyBorder="1" applyAlignment="1">
      <alignment horizontal="centerContinuous" vertical="center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6" xfId="2" applyFont="1" applyFill="1" applyBorder="1" applyAlignment="1">
      <alignment horizontal="center" vertical="center" shrinkToFit="1"/>
    </xf>
    <xf numFmtId="41" fontId="10" fillId="2" borderId="17" xfId="3" applyFont="1" applyFill="1" applyBorder="1" applyAlignment="1">
      <alignment horizontal="center" vertical="center"/>
    </xf>
    <xf numFmtId="0" fontId="11" fillId="0" borderId="18" xfId="2" applyFont="1" applyFill="1" applyBorder="1" applyAlignment="1" applyProtection="1">
      <alignment vertical="center" wrapText="1"/>
      <protection locked="0"/>
    </xf>
    <xf numFmtId="181" fontId="12" fillId="0" borderId="19" xfId="2" applyNumberFormat="1" applyFont="1" applyFill="1" applyBorder="1" applyAlignment="1">
      <alignment vertical="center"/>
    </xf>
    <xf numFmtId="0" fontId="11" fillId="0" borderId="20" xfId="2" applyFont="1" applyFill="1" applyBorder="1" applyAlignment="1" applyProtection="1">
      <alignment vertical="center" wrapText="1"/>
      <protection locked="0"/>
    </xf>
    <xf numFmtId="0" fontId="10" fillId="0" borderId="0" xfId="2" applyFont="1" applyFill="1">
      <alignment vertical="center"/>
    </xf>
    <xf numFmtId="41" fontId="10" fillId="0" borderId="0" xfId="2" applyNumberFormat="1" applyFont="1" applyFill="1">
      <alignment vertical="center"/>
    </xf>
    <xf numFmtId="0" fontId="3" fillId="0" borderId="0" xfId="2" applyFont="1" applyFill="1">
      <alignment vertical="center"/>
    </xf>
    <xf numFmtId="0" fontId="11" fillId="0" borderId="22" xfId="2" applyFont="1" applyFill="1" applyBorder="1" applyAlignment="1" applyProtection="1">
      <alignment vertical="center" wrapText="1"/>
      <protection locked="0"/>
    </xf>
    <xf numFmtId="0" fontId="11" fillId="3" borderId="10" xfId="2" applyFont="1" applyFill="1" applyBorder="1" applyAlignment="1">
      <alignment horizontal="center" vertical="center"/>
    </xf>
    <xf numFmtId="0" fontId="11" fillId="3" borderId="11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vertical="center"/>
    </xf>
    <xf numFmtId="180" fontId="10" fillId="2" borderId="15" xfId="2" applyNumberFormat="1" applyFont="1" applyFill="1" applyBorder="1" applyAlignment="1">
      <alignment horizontal="center" vertical="center"/>
    </xf>
    <xf numFmtId="183" fontId="12" fillId="0" borderId="29" xfId="2" quotePrefix="1" applyNumberFormat="1" applyFont="1" applyFill="1" applyBorder="1" applyAlignment="1">
      <alignment horizontal="center" vertical="center"/>
    </xf>
    <xf numFmtId="183" fontId="12" fillId="0" borderId="28" xfId="2" quotePrefix="1" applyNumberFormat="1" applyFont="1" applyFill="1" applyBorder="1" applyAlignment="1">
      <alignment horizontal="center" vertical="center"/>
    </xf>
    <xf numFmtId="180" fontId="11" fillId="0" borderId="27" xfId="2" applyNumberFormat="1" applyFont="1" applyFill="1" applyBorder="1" applyAlignment="1">
      <alignment horizontal="center" vertical="center"/>
    </xf>
    <xf numFmtId="180" fontId="11" fillId="0" borderId="30" xfId="2" applyNumberFormat="1" applyFont="1" applyFill="1" applyBorder="1" applyAlignment="1">
      <alignment horizontal="center" vertical="center"/>
    </xf>
    <xf numFmtId="180" fontId="12" fillId="0" borderId="31" xfId="2" quotePrefix="1" applyNumberFormat="1" applyFont="1" applyFill="1" applyBorder="1" applyAlignment="1">
      <alignment horizontal="center" vertical="center"/>
    </xf>
    <xf numFmtId="41" fontId="12" fillId="0" borderId="21" xfId="1" applyFont="1" applyFill="1" applyBorder="1">
      <alignment vertical="center"/>
    </xf>
    <xf numFmtId="41" fontId="12" fillId="0" borderId="35" xfId="3" applyFont="1" applyFill="1" applyBorder="1" applyAlignment="1">
      <alignment vertical="center"/>
    </xf>
    <xf numFmtId="41" fontId="11" fillId="0" borderId="36" xfId="3" applyNumberFormat="1" applyFont="1" applyFill="1" applyBorder="1" applyAlignment="1">
      <alignment horizontal="centerContinuous" vertical="center"/>
    </xf>
    <xf numFmtId="41" fontId="12" fillId="0" borderId="37" xfId="3" applyFont="1" applyFill="1" applyBorder="1" applyAlignment="1">
      <alignment vertical="center"/>
    </xf>
    <xf numFmtId="41" fontId="12" fillId="0" borderId="38" xfId="1" applyFont="1" applyFill="1" applyBorder="1">
      <alignment vertical="center"/>
    </xf>
    <xf numFmtId="41" fontId="12" fillId="0" borderId="1" xfId="1" applyFont="1" applyFill="1" applyBorder="1">
      <alignment vertical="center"/>
    </xf>
    <xf numFmtId="41" fontId="11" fillId="0" borderId="12" xfId="3" applyNumberFormat="1" applyFont="1" applyFill="1" applyBorder="1" applyAlignment="1">
      <alignment horizontal="centerContinuous" vertical="center"/>
    </xf>
    <xf numFmtId="9" fontId="12" fillId="0" borderId="9" xfId="4" applyFont="1" applyFill="1" applyBorder="1" applyAlignment="1">
      <alignment horizontal="center" vertical="center"/>
    </xf>
    <xf numFmtId="9" fontId="12" fillId="0" borderId="12" xfId="4" applyFont="1" applyFill="1" applyBorder="1" applyAlignment="1">
      <alignment horizontal="center" vertical="center"/>
    </xf>
    <xf numFmtId="9" fontId="11" fillId="2" borderId="9" xfId="3" applyNumberFormat="1" applyFont="1" applyFill="1" applyBorder="1" applyAlignment="1">
      <alignment horizontal="center" vertical="center" shrinkToFit="1"/>
    </xf>
    <xf numFmtId="49" fontId="13" fillId="0" borderId="23" xfId="0" applyNumberFormat="1" applyFont="1" applyBorder="1" applyAlignment="1">
      <alignment horizontal="left" vertical="center"/>
    </xf>
    <xf numFmtId="49" fontId="13" fillId="0" borderId="0" xfId="0" applyNumberFormat="1" applyFont="1" applyBorder="1" applyAlignment="1">
      <alignment horizontal="left" vertical="center"/>
    </xf>
    <xf numFmtId="0" fontId="14" fillId="0" borderId="0" xfId="2" applyFont="1" applyFill="1" applyBorder="1" applyAlignment="1">
      <alignment vertical="center"/>
    </xf>
    <xf numFmtId="0" fontId="14" fillId="0" borderId="1" xfId="2" applyFont="1" applyFill="1" applyBorder="1" applyAlignment="1">
      <alignment vertical="center"/>
    </xf>
    <xf numFmtId="0" fontId="16" fillId="0" borderId="0" xfId="2" applyFont="1" applyFill="1">
      <alignment vertical="center"/>
    </xf>
    <xf numFmtId="41" fontId="12" fillId="0" borderId="42" xfId="3" applyFont="1" applyFill="1" applyBorder="1" applyAlignment="1">
      <alignment vertical="center"/>
    </xf>
    <xf numFmtId="49" fontId="13" fillId="0" borderId="28" xfId="0" applyNumberFormat="1" applyFont="1" applyBorder="1" applyAlignment="1">
      <alignment horizontal="left" vertical="center"/>
    </xf>
    <xf numFmtId="0" fontId="11" fillId="0" borderId="22" xfId="2" applyFont="1" applyFill="1" applyBorder="1" applyAlignment="1">
      <alignment vertical="center"/>
    </xf>
    <xf numFmtId="41" fontId="12" fillId="0" borderId="39" xfId="1" applyFont="1" applyFill="1" applyBorder="1" applyAlignment="1">
      <alignment horizontal="right" vertical="center"/>
    </xf>
    <xf numFmtId="41" fontId="13" fillId="0" borderId="41" xfId="1" applyFont="1" applyBorder="1" applyAlignment="1">
      <alignment horizontal="right" vertical="center"/>
    </xf>
    <xf numFmtId="41" fontId="13" fillId="0" borderId="40" xfId="1" applyFont="1" applyBorder="1" applyAlignment="1">
      <alignment horizontal="right" vertical="center"/>
    </xf>
    <xf numFmtId="41" fontId="13" fillId="0" borderId="39" xfId="1" applyFont="1" applyBorder="1" applyAlignment="1">
      <alignment horizontal="right" vertical="center"/>
    </xf>
    <xf numFmtId="41" fontId="12" fillId="0" borderId="49" xfId="3" applyFont="1" applyFill="1" applyBorder="1" applyAlignment="1">
      <alignment vertical="center"/>
    </xf>
    <xf numFmtId="41" fontId="11" fillId="0" borderId="39" xfId="1" applyFont="1" applyFill="1" applyBorder="1">
      <alignment vertical="center"/>
    </xf>
    <xf numFmtId="41" fontId="11" fillId="0" borderId="11" xfId="1" applyFont="1" applyFill="1" applyBorder="1">
      <alignment vertical="center"/>
    </xf>
    <xf numFmtId="181" fontId="12" fillId="0" borderId="41" xfId="2" applyNumberFormat="1" applyFont="1" applyFill="1" applyBorder="1" applyAlignment="1">
      <alignment vertical="center"/>
    </xf>
    <xf numFmtId="41" fontId="12" fillId="0" borderId="41" xfId="1" applyFont="1" applyFill="1" applyBorder="1">
      <alignment vertical="center"/>
    </xf>
    <xf numFmtId="180" fontId="12" fillId="0" borderId="27" xfId="2" quotePrefix="1" applyNumberFormat="1" applyFont="1" applyFill="1" applyBorder="1" applyAlignment="1">
      <alignment horizontal="center" vertical="center"/>
    </xf>
    <xf numFmtId="49" fontId="13" fillId="0" borderId="28" xfId="0" applyNumberFormat="1" applyFont="1" applyBorder="1" applyAlignment="1">
      <alignment horizontal="left" vertical="center"/>
    </xf>
    <xf numFmtId="41" fontId="11" fillId="0" borderId="54" xfId="1" applyFont="1" applyFill="1" applyBorder="1">
      <alignment vertical="center"/>
    </xf>
    <xf numFmtId="41" fontId="12" fillId="0" borderId="55" xfId="1" applyFont="1" applyFill="1" applyBorder="1">
      <alignment vertical="center"/>
    </xf>
    <xf numFmtId="41" fontId="11" fillId="0" borderId="53" xfId="3" applyNumberFormat="1" applyFont="1" applyFill="1" applyBorder="1" applyAlignment="1">
      <alignment horizontal="centerContinuous" vertical="center"/>
    </xf>
    <xf numFmtId="49" fontId="13" fillId="0" borderId="28" xfId="0" applyNumberFormat="1" applyFont="1" applyBorder="1" applyAlignment="1">
      <alignment horizontal="left" vertical="center"/>
    </xf>
    <xf numFmtId="49" fontId="13" fillId="0" borderId="28" xfId="0" applyNumberFormat="1" applyFont="1" applyBorder="1" applyAlignment="1">
      <alignment horizontal="left" vertical="center"/>
    </xf>
    <xf numFmtId="180" fontId="11" fillId="0" borderId="56" xfId="2" applyNumberFormat="1" applyFont="1" applyFill="1" applyBorder="1" applyAlignment="1">
      <alignment horizontal="center" vertical="center"/>
    </xf>
    <xf numFmtId="41" fontId="12" fillId="0" borderId="41" xfId="1" applyFont="1" applyFill="1" applyBorder="1" applyAlignment="1">
      <alignment horizontal="right" vertical="center"/>
    </xf>
    <xf numFmtId="49" fontId="13" fillId="0" borderId="58" xfId="0" applyNumberFormat="1" applyFont="1" applyBorder="1" applyAlignment="1">
      <alignment horizontal="left" vertical="center"/>
    </xf>
    <xf numFmtId="49" fontId="13" fillId="0" borderId="28" xfId="0" applyNumberFormat="1" applyFont="1" applyBorder="1" applyAlignment="1">
      <alignment horizontal="left" vertical="center"/>
    </xf>
    <xf numFmtId="49" fontId="13" fillId="0" borderId="33" xfId="0" applyNumberFormat="1" applyFont="1" applyBorder="1" applyAlignment="1">
      <alignment horizontal="left" vertical="center"/>
    </xf>
    <xf numFmtId="0" fontId="15" fillId="0" borderId="0" xfId="2" applyFont="1" applyFill="1" applyAlignment="1">
      <alignment horizontal="center" vertical="center"/>
    </xf>
    <xf numFmtId="0" fontId="3" fillId="0" borderId="0" xfId="2" applyFont="1" applyFill="1" applyBorder="1" applyAlignment="1">
      <alignment horizontal="left" vertical="center" shrinkToFit="1"/>
    </xf>
    <xf numFmtId="0" fontId="12" fillId="0" borderId="10" xfId="2" applyFont="1" applyFill="1" applyBorder="1" applyAlignment="1">
      <alignment horizontal="left" vertical="center" indent="2"/>
    </xf>
    <xf numFmtId="0" fontId="12" fillId="0" borderId="11" xfId="2" applyFont="1" applyFill="1" applyBorder="1" applyAlignment="1">
      <alignment horizontal="left" vertical="center" indent="2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left" vertical="center" indent="2"/>
    </xf>
    <xf numFmtId="0" fontId="12" fillId="0" borderId="7" xfId="2" applyFont="1" applyFill="1" applyBorder="1" applyAlignment="1">
      <alignment horizontal="left" vertical="center" indent="2"/>
    </xf>
    <xf numFmtId="41" fontId="10" fillId="2" borderId="4" xfId="3" applyFont="1" applyFill="1" applyBorder="1" applyAlignment="1">
      <alignment horizontal="center" vertical="center"/>
    </xf>
    <xf numFmtId="41" fontId="10" fillId="2" borderId="44" xfId="3" applyFont="1" applyFill="1" applyBorder="1" applyAlignment="1">
      <alignment horizontal="center" vertical="center"/>
    </xf>
    <xf numFmtId="177" fontId="11" fillId="2" borderId="8" xfId="3" applyNumberFormat="1" applyFont="1" applyFill="1" applyBorder="1" applyAlignment="1">
      <alignment horizontal="center" vertical="center"/>
    </xf>
    <xf numFmtId="177" fontId="11" fillId="2" borderId="45" xfId="3" applyNumberFormat="1" applyFont="1" applyFill="1" applyBorder="1" applyAlignment="1">
      <alignment horizontal="center" vertical="center"/>
    </xf>
    <xf numFmtId="177" fontId="11" fillId="0" borderId="8" xfId="3" applyNumberFormat="1" applyFont="1" applyFill="1" applyBorder="1" applyAlignment="1">
      <alignment horizontal="center" vertical="center"/>
    </xf>
    <xf numFmtId="177" fontId="11" fillId="0" borderId="45" xfId="3" applyNumberFormat="1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44" xfId="2" applyFont="1" applyFill="1" applyBorder="1" applyAlignment="1">
      <alignment horizontal="center" vertical="center" shrinkToFit="1"/>
    </xf>
    <xf numFmtId="0" fontId="11" fillId="2" borderId="8" xfId="2" applyFont="1" applyFill="1" applyBorder="1" applyAlignment="1">
      <alignment horizontal="center" vertical="center" shrinkToFit="1"/>
    </xf>
    <xf numFmtId="0" fontId="11" fillId="2" borderId="45" xfId="2" applyFont="1" applyFill="1" applyBorder="1" applyAlignment="1">
      <alignment horizontal="center" vertical="center" shrinkToFit="1"/>
    </xf>
    <xf numFmtId="177" fontId="11" fillId="0" borderId="46" xfId="3" applyNumberFormat="1" applyFont="1" applyFill="1" applyBorder="1" applyAlignment="1">
      <alignment horizontal="center" vertical="center"/>
    </xf>
    <xf numFmtId="177" fontId="11" fillId="0" borderId="47" xfId="3" applyNumberFormat="1" applyFont="1" applyFill="1" applyBorder="1" applyAlignment="1">
      <alignment horizontal="center" vertical="center"/>
    </xf>
    <xf numFmtId="177" fontId="12" fillId="0" borderId="8" xfId="3" applyNumberFormat="1" applyFont="1" applyFill="1" applyBorder="1" applyAlignment="1">
      <alignment horizontal="center" vertical="center"/>
    </xf>
    <xf numFmtId="177" fontId="12" fillId="0" borderId="45" xfId="3" applyNumberFormat="1" applyFont="1" applyFill="1" applyBorder="1" applyAlignment="1">
      <alignment horizontal="center" vertical="center"/>
    </xf>
    <xf numFmtId="184" fontId="11" fillId="3" borderId="24" xfId="2" applyNumberFormat="1" applyFont="1" applyFill="1" applyBorder="1" applyAlignment="1">
      <alignment horizontal="center" vertical="center" shrinkToFit="1"/>
    </xf>
    <xf numFmtId="184" fontId="11" fillId="3" borderId="25" xfId="2" applyNumberFormat="1" applyFont="1" applyFill="1" applyBorder="1" applyAlignment="1">
      <alignment horizontal="center" vertical="center" shrinkToFit="1"/>
    </xf>
    <xf numFmtId="184" fontId="11" fillId="3" borderId="26" xfId="2" applyNumberFormat="1" applyFont="1" applyFill="1" applyBorder="1" applyAlignment="1">
      <alignment horizontal="center" vertical="center" shrinkToFit="1"/>
    </xf>
    <xf numFmtId="49" fontId="13" fillId="0" borderId="43" xfId="0" applyNumberFormat="1" applyFont="1" applyBorder="1" applyAlignment="1">
      <alignment horizontal="left" vertical="center"/>
    </xf>
    <xf numFmtId="49" fontId="13" fillId="0" borderId="32" xfId="0" applyNumberFormat="1" applyFont="1" applyBorder="1" applyAlignment="1">
      <alignment horizontal="left" vertical="center"/>
    </xf>
    <xf numFmtId="49" fontId="13" fillId="0" borderId="29" xfId="0" applyNumberFormat="1" applyFont="1" applyBorder="1" applyAlignment="1">
      <alignment horizontal="left" vertical="center"/>
    </xf>
    <xf numFmtId="49" fontId="13" fillId="0" borderId="50" xfId="0" applyNumberFormat="1" applyFont="1" applyBorder="1" applyAlignment="1">
      <alignment horizontal="left" vertical="center"/>
    </xf>
    <xf numFmtId="182" fontId="11" fillId="0" borderId="56" xfId="2" applyNumberFormat="1" applyFont="1" applyFill="1" applyBorder="1" applyAlignment="1">
      <alignment horizontal="center" vertical="center"/>
    </xf>
    <xf numFmtId="182" fontId="11" fillId="0" borderId="57" xfId="2" applyNumberFormat="1" applyFont="1" applyFill="1" applyBorder="1" applyAlignment="1">
      <alignment horizontal="center" vertical="center"/>
    </xf>
    <xf numFmtId="179" fontId="11" fillId="3" borderId="24" xfId="2" applyNumberFormat="1" applyFont="1" applyFill="1" applyBorder="1" applyAlignment="1">
      <alignment horizontal="center" vertical="center"/>
    </xf>
    <xf numFmtId="179" fontId="11" fillId="3" borderId="48" xfId="2" applyNumberFormat="1" applyFont="1" applyFill="1" applyBorder="1" applyAlignment="1">
      <alignment horizontal="center" vertical="center"/>
    </xf>
    <xf numFmtId="182" fontId="11" fillId="0" borderId="30" xfId="2" applyNumberFormat="1" applyFont="1" applyFill="1" applyBorder="1" applyAlignment="1">
      <alignment horizontal="center" vertical="center"/>
    </xf>
    <xf numFmtId="182" fontId="11" fillId="0" borderId="34" xfId="2" applyNumberFormat="1" applyFont="1" applyFill="1" applyBorder="1" applyAlignment="1">
      <alignment horizontal="center" vertical="center"/>
    </xf>
    <xf numFmtId="49" fontId="12" fillId="0" borderId="51" xfId="2" applyNumberFormat="1" applyFont="1" applyFill="1" applyBorder="1" applyAlignment="1">
      <alignment horizontal="left" vertical="center"/>
    </xf>
    <xf numFmtId="49" fontId="12" fillId="0" borderId="52" xfId="2" applyNumberFormat="1" applyFont="1" applyFill="1" applyBorder="1" applyAlignment="1">
      <alignment horizontal="left" vertical="center"/>
    </xf>
    <xf numFmtId="49" fontId="12" fillId="0" borderId="28" xfId="2" applyNumberFormat="1" applyFont="1" applyFill="1" applyBorder="1" applyAlignment="1">
      <alignment horizontal="left" vertical="center"/>
    </xf>
    <xf numFmtId="49" fontId="12" fillId="0" borderId="33" xfId="2" applyNumberFormat="1" applyFont="1" applyFill="1" applyBorder="1" applyAlignment="1">
      <alignment horizontal="left" vertical="center"/>
    </xf>
    <xf numFmtId="178" fontId="12" fillId="0" borderId="8" xfId="2" applyNumberFormat="1" applyFont="1" applyFill="1" applyBorder="1" applyAlignment="1">
      <alignment horizontal="center" vertical="center" shrinkToFit="1"/>
    </xf>
    <xf numFmtId="178" fontId="12" fillId="0" borderId="45" xfId="2" applyNumberFormat="1" applyFont="1" applyFill="1" applyBorder="1" applyAlignment="1">
      <alignment horizontal="center" vertical="center" shrinkToFit="1"/>
    </xf>
    <xf numFmtId="179" fontId="12" fillId="0" borderId="8" xfId="2" applyNumberFormat="1" applyFont="1" applyFill="1" applyBorder="1" applyAlignment="1">
      <alignment horizontal="center" vertical="center" shrinkToFit="1"/>
    </xf>
    <xf numFmtId="179" fontId="12" fillId="0" borderId="45" xfId="2" applyNumberFormat="1" applyFont="1" applyFill="1" applyBorder="1" applyAlignment="1">
      <alignment horizontal="center" vertical="center" shrinkToFit="1"/>
    </xf>
    <xf numFmtId="179" fontId="12" fillId="0" borderId="46" xfId="2" applyNumberFormat="1" applyFont="1" applyFill="1" applyBorder="1" applyAlignment="1">
      <alignment horizontal="center" vertical="center" shrinkToFit="1"/>
    </xf>
    <xf numFmtId="179" fontId="12" fillId="0" borderId="47" xfId="2" applyNumberFormat="1" applyFont="1" applyFill="1" applyBorder="1" applyAlignment="1">
      <alignment horizontal="center" vertical="center" shrinkToFit="1"/>
    </xf>
  </cellXfs>
  <cellStyles count="6">
    <cellStyle name="백분율 2" xfId="4" xr:uid="{00000000-0005-0000-0000-000000000000}"/>
    <cellStyle name="쉼표 [0]" xfId="1" builtinId="6"/>
    <cellStyle name="쉼표 [0] 2" xfId="3" xr:uid="{00000000-0005-0000-0000-000002000000}"/>
    <cellStyle name="표준" xfId="0" builtinId="0"/>
    <cellStyle name="표준 2" xfId="2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"/>
  <sheetViews>
    <sheetView tabSelected="1" topLeftCell="B1" workbookViewId="0">
      <selection activeCell="B1" sqref="B1:H1"/>
    </sheetView>
  </sheetViews>
  <sheetFormatPr defaultRowHeight="13.5" x14ac:dyDescent="0.15"/>
  <cols>
    <col min="1" max="1" width="1.28515625" style="2" hidden="1" customWidth="1"/>
    <col min="2" max="2" width="9.85546875" style="2" customWidth="1"/>
    <col min="3" max="3" width="15.42578125" style="2" customWidth="1"/>
    <col min="4" max="4" width="33.85546875" style="2" customWidth="1"/>
    <col min="5" max="5" width="26" style="2" customWidth="1"/>
    <col min="6" max="6" width="16.42578125" style="2" customWidth="1"/>
    <col min="7" max="7" width="32.7109375" style="2" customWidth="1"/>
    <col min="8" max="8" width="44.7109375" style="6" customWidth="1"/>
    <col min="9" max="9" width="9.5703125" style="2" customWidth="1"/>
    <col min="10" max="16384" width="9.140625" style="2"/>
  </cols>
  <sheetData>
    <row r="1" spans="2:8" s="49" customFormat="1" ht="24.75" customHeight="1" x14ac:dyDescent="0.15">
      <c r="B1" s="74" t="s">
        <v>28</v>
      </c>
      <c r="C1" s="74"/>
      <c r="D1" s="74"/>
      <c r="E1" s="74"/>
      <c r="F1" s="74"/>
      <c r="G1" s="74"/>
      <c r="H1" s="74"/>
    </row>
    <row r="2" spans="2:8" ht="19.5" customHeight="1" x14ac:dyDescent="0.15">
      <c r="B2" s="1"/>
      <c r="C2" s="1"/>
      <c r="D2" s="1"/>
      <c r="E2" s="1"/>
      <c r="F2" s="3"/>
      <c r="G2" s="3"/>
      <c r="H2" s="4"/>
    </row>
    <row r="3" spans="2:8" ht="24" x14ac:dyDescent="0.15">
      <c r="B3" s="47" t="s">
        <v>21</v>
      </c>
      <c r="C3" s="1"/>
      <c r="D3" s="1"/>
      <c r="E3" s="1"/>
      <c r="F3" s="3"/>
      <c r="G3" s="3"/>
      <c r="H3" s="4"/>
    </row>
    <row r="4" spans="2:8" ht="18.75" customHeight="1" x14ac:dyDescent="0.15">
      <c r="B4" s="5"/>
      <c r="C4" s="5"/>
      <c r="D4" s="5"/>
      <c r="E4" s="5"/>
      <c r="F4" s="5"/>
      <c r="G4" s="5"/>
    </row>
    <row r="5" spans="2:8" ht="21" thickBot="1" x14ac:dyDescent="0.2">
      <c r="B5" s="48" t="s">
        <v>14</v>
      </c>
      <c r="C5" s="7"/>
      <c r="D5" s="8"/>
      <c r="E5" s="8"/>
      <c r="H5" s="9" t="s">
        <v>19</v>
      </c>
    </row>
    <row r="6" spans="2:8" ht="18.75" customHeight="1" x14ac:dyDescent="0.15">
      <c r="B6" s="78" t="s">
        <v>0</v>
      </c>
      <c r="C6" s="79"/>
      <c r="D6" s="90" t="s">
        <v>1</v>
      </c>
      <c r="E6" s="91"/>
      <c r="F6" s="84" t="s">
        <v>2</v>
      </c>
      <c r="G6" s="85"/>
      <c r="H6" s="10" t="s">
        <v>3</v>
      </c>
    </row>
    <row r="7" spans="2:8" ht="18.75" customHeight="1" x14ac:dyDescent="0.15">
      <c r="B7" s="80" t="s">
        <v>4</v>
      </c>
      <c r="C7" s="81"/>
      <c r="D7" s="92" t="s">
        <v>54</v>
      </c>
      <c r="E7" s="93"/>
      <c r="F7" s="86">
        <f>SUM(F8:F11)</f>
        <v>136969250</v>
      </c>
      <c r="G7" s="87"/>
      <c r="H7" s="44">
        <f>SUM(H8:H11)</f>
        <v>0.99999999999999989</v>
      </c>
    </row>
    <row r="8" spans="2:8" ht="18.75" customHeight="1" x14ac:dyDescent="0.15">
      <c r="B8" s="82" t="s">
        <v>10</v>
      </c>
      <c r="C8" s="83"/>
      <c r="D8" s="115" t="s">
        <v>53</v>
      </c>
      <c r="E8" s="116"/>
      <c r="F8" s="88">
        <v>30991950</v>
      </c>
      <c r="G8" s="89"/>
      <c r="H8" s="42">
        <f>F8/F7</f>
        <v>0.22626939988355049</v>
      </c>
    </row>
    <row r="9" spans="2:8" ht="18.75" customHeight="1" x14ac:dyDescent="0.15">
      <c r="B9" s="82" t="s">
        <v>12</v>
      </c>
      <c r="C9" s="83"/>
      <c r="D9" s="117" t="s">
        <v>55</v>
      </c>
      <c r="E9" s="118"/>
      <c r="F9" s="88">
        <v>98850000</v>
      </c>
      <c r="G9" s="89"/>
      <c r="H9" s="42">
        <f>F9/F7</f>
        <v>0.72169483296433323</v>
      </c>
    </row>
    <row r="10" spans="2:8" ht="18.75" customHeight="1" x14ac:dyDescent="0.15">
      <c r="B10" s="82" t="s">
        <v>5</v>
      </c>
      <c r="C10" s="83"/>
      <c r="D10" s="117" t="s">
        <v>23</v>
      </c>
      <c r="E10" s="118"/>
      <c r="F10" s="96">
        <f>F28</f>
        <v>0</v>
      </c>
      <c r="G10" s="97"/>
      <c r="H10" s="42">
        <f>F10/F7</f>
        <v>0</v>
      </c>
    </row>
    <row r="11" spans="2:8" ht="18.75" customHeight="1" thickBot="1" x14ac:dyDescent="0.2">
      <c r="B11" s="76" t="s">
        <v>6</v>
      </c>
      <c r="C11" s="77"/>
      <c r="D11" s="119" t="s">
        <v>26</v>
      </c>
      <c r="E11" s="120"/>
      <c r="F11" s="94">
        <v>7127300</v>
      </c>
      <c r="G11" s="95"/>
      <c r="H11" s="43">
        <f>F11/F7</f>
        <v>5.2035767152116261E-2</v>
      </c>
    </row>
    <row r="12" spans="2:8" x14ac:dyDescent="0.15">
      <c r="B12" s="75"/>
      <c r="C12" s="75"/>
      <c r="D12" s="11"/>
      <c r="E12" s="11"/>
      <c r="F12" s="12"/>
      <c r="G12" s="12"/>
    </row>
    <row r="13" spans="2:8" ht="21" thickBot="1" x14ac:dyDescent="0.2">
      <c r="B13" s="48" t="s">
        <v>7</v>
      </c>
      <c r="C13" s="7"/>
      <c r="D13" s="13"/>
      <c r="E13" s="13"/>
      <c r="H13" s="9" t="s">
        <v>18</v>
      </c>
    </row>
    <row r="14" spans="2:8" ht="19.5" customHeight="1" thickBot="1" x14ac:dyDescent="0.2">
      <c r="B14" s="14" t="s">
        <v>20</v>
      </c>
      <c r="C14" s="29" t="s">
        <v>8</v>
      </c>
      <c r="D14" s="15" t="s">
        <v>9</v>
      </c>
      <c r="E14" s="15"/>
      <c r="F14" s="16" t="s">
        <v>15</v>
      </c>
      <c r="G14" s="17" t="s">
        <v>16</v>
      </c>
      <c r="H14" s="18" t="s">
        <v>17</v>
      </c>
    </row>
    <row r="15" spans="2:8" ht="19.5" customHeight="1" x14ac:dyDescent="0.15">
      <c r="B15" s="19" t="s">
        <v>10</v>
      </c>
      <c r="C15" s="31" t="s">
        <v>29</v>
      </c>
      <c r="D15" s="113" t="s">
        <v>31</v>
      </c>
      <c r="E15" s="114"/>
      <c r="F15" s="39">
        <v>13501950</v>
      </c>
      <c r="G15" s="20" t="s">
        <v>34</v>
      </c>
      <c r="H15" s="36" t="s">
        <v>24</v>
      </c>
    </row>
    <row r="16" spans="2:8" ht="19.5" customHeight="1" x14ac:dyDescent="0.15">
      <c r="B16" s="21"/>
      <c r="C16" s="31" t="s">
        <v>30</v>
      </c>
      <c r="D16" s="72" t="s">
        <v>32</v>
      </c>
      <c r="E16" s="73"/>
      <c r="F16" s="61">
        <v>7150000</v>
      </c>
      <c r="G16" s="60" t="s">
        <v>35</v>
      </c>
      <c r="H16" s="57" t="s">
        <v>24</v>
      </c>
    </row>
    <row r="17" spans="2:9" ht="19.5" customHeight="1" x14ac:dyDescent="0.15">
      <c r="B17" s="21"/>
      <c r="C17" s="31" t="s">
        <v>30</v>
      </c>
      <c r="D17" s="72" t="s">
        <v>33</v>
      </c>
      <c r="E17" s="73"/>
      <c r="F17" s="61">
        <v>10340000</v>
      </c>
      <c r="G17" s="60" t="s">
        <v>36</v>
      </c>
      <c r="H17" s="57" t="s">
        <v>24</v>
      </c>
    </row>
    <row r="18" spans="2:9" ht="19.5" customHeight="1" x14ac:dyDescent="0.15">
      <c r="B18" s="21"/>
      <c r="C18" s="31"/>
      <c r="D18" s="72"/>
      <c r="E18" s="73"/>
      <c r="F18" s="54"/>
      <c r="G18" s="68"/>
      <c r="H18" s="57"/>
    </row>
    <row r="19" spans="2:9" ht="19.5" customHeight="1" thickBot="1" x14ac:dyDescent="0.2">
      <c r="B19" s="21"/>
      <c r="C19" s="32" t="s">
        <v>11</v>
      </c>
      <c r="D19" s="109">
        <f>COUNTA(D15:E17)</f>
        <v>3</v>
      </c>
      <c r="E19" s="110"/>
      <c r="F19" s="58">
        <f>SUM(F15:F17)</f>
        <v>30991950</v>
      </c>
      <c r="G19" s="35"/>
      <c r="H19" s="37"/>
    </row>
    <row r="20" spans="2:9" s="22" customFormat="1" ht="19.5" customHeight="1" x14ac:dyDescent="0.15">
      <c r="B20" s="19" t="s">
        <v>12</v>
      </c>
      <c r="C20" s="30" t="s">
        <v>39</v>
      </c>
      <c r="D20" s="101" t="s">
        <v>43</v>
      </c>
      <c r="E20" s="102"/>
      <c r="F20" s="55">
        <v>11000000</v>
      </c>
      <c r="G20" s="45" t="s">
        <v>48</v>
      </c>
      <c r="H20" s="38" t="s">
        <v>24</v>
      </c>
      <c r="I20" s="2"/>
    </row>
    <row r="21" spans="2:9" s="22" customFormat="1" ht="19.5" customHeight="1" x14ac:dyDescent="0.15">
      <c r="B21" s="21"/>
      <c r="C21" s="31" t="s">
        <v>39</v>
      </c>
      <c r="D21" s="72" t="s">
        <v>44</v>
      </c>
      <c r="E21" s="73"/>
      <c r="F21" s="54">
        <v>6050000</v>
      </c>
      <c r="G21" s="51" t="s">
        <v>49</v>
      </c>
      <c r="H21" s="57" t="s">
        <v>24</v>
      </c>
      <c r="I21" s="2"/>
    </row>
    <row r="22" spans="2:9" s="22" customFormat="1" ht="19.5" customHeight="1" x14ac:dyDescent="0.15">
      <c r="B22" s="21"/>
      <c r="C22" s="31" t="s">
        <v>40</v>
      </c>
      <c r="D22" s="72" t="s">
        <v>45</v>
      </c>
      <c r="E22" s="73"/>
      <c r="F22" s="54">
        <v>8800000</v>
      </c>
      <c r="G22" s="63" t="s">
        <v>50</v>
      </c>
      <c r="H22" s="57" t="s">
        <v>25</v>
      </c>
      <c r="I22" s="2"/>
    </row>
    <row r="23" spans="2:9" s="22" customFormat="1" ht="19.5" customHeight="1" x14ac:dyDescent="0.15">
      <c r="B23" s="21"/>
      <c r="C23" s="31" t="s">
        <v>41</v>
      </c>
      <c r="D23" s="72" t="s">
        <v>46</v>
      </c>
      <c r="E23" s="73"/>
      <c r="F23" s="54">
        <v>45000000</v>
      </c>
      <c r="G23" s="63" t="s">
        <v>51</v>
      </c>
      <c r="H23" s="57" t="s">
        <v>24</v>
      </c>
      <c r="I23" s="2"/>
    </row>
    <row r="24" spans="2:9" s="22" customFormat="1" ht="19.5" customHeight="1" x14ac:dyDescent="0.15">
      <c r="B24" s="21"/>
      <c r="C24" s="31" t="s">
        <v>42</v>
      </c>
      <c r="D24" s="72" t="s">
        <v>47</v>
      </c>
      <c r="E24" s="73"/>
      <c r="F24" s="54">
        <v>28000000</v>
      </c>
      <c r="G24" s="68" t="s">
        <v>52</v>
      </c>
      <c r="H24" s="57" t="s">
        <v>24</v>
      </c>
      <c r="I24" s="2"/>
    </row>
    <row r="25" spans="2:9" s="22" customFormat="1" ht="19.5" customHeight="1" x14ac:dyDescent="0.15">
      <c r="B25" s="21"/>
      <c r="C25" s="31"/>
      <c r="D25" s="72"/>
      <c r="E25" s="73"/>
      <c r="F25" s="54"/>
      <c r="G25" s="67"/>
      <c r="H25" s="57"/>
      <c r="I25" s="2"/>
    </row>
    <row r="26" spans="2:9" ht="19.5" customHeight="1" thickBot="1" x14ac:dyDescent="0.2">
      <c r="B26" s="28"/>
      <c r="C26" s="33" t="s">
        <v>11</v>
      </c>
      <c r="D26" s="109">
        <f>COUNTA(D20:E25)</f>
        <v>5</v>
      </c>
      <c r="E26" s="110"/>
      <c r="F26" s="59">
        <f>SUM(F20:F25)</f>
        <v>98850000</v>
      </c>
      <c r="G26" s="40"/>
      <c r="H26" s="41"/>
    </row>
    <row r="27" spans="2:9" s="22" customFormat="1" ht="19.5" customHeight="1" x14ac:dyDescent="0.15">
      <c r="B27" s="25" t="s">
        <v>5</v>
      </c>
      <c r="C27" s="34"/>
      <c r="D27" s="103"/>
      <c r="E27" s="104"/>
      <c r="F27" s="56"/>
      <c r="G27" s="46"/>
      <c r="H27" s="38"/>
      <c r="I27" s="23"/>
    </row>
    <row r="28" spans="2:9" ht="19.5" customHeight="1" thickBot="1" x14ac:dyDescent="0.2">
      <c r="B28" s="28"/>
      <c r="C28" s="33" t="s">
        <v>11</v>
      </c>
      <c r="D28" s="109">
        <f>COUNTA(D27)</f>
        <v>0</v>
      </c>
      <c r="E28" s="110"/>
      <c r="F28" s="64">
        <f>SUM(F27)</f>
        <v>0</v>
      </c>
      <c r="G28" s="65"/>
      <c r="H28" s="66"/>
    </row>
    <row r="29" spans="2:9" ht="19.5" customHeight="1" x14ac:dyDescent="0.15">
      <c r="B29" s="52" t="s">
        <v>22</v>
      </c>
      <c r="C29" s="62" t="s">
        <v>38</v>
      </c>
      <c r="D29" s="111" t="s">
        <v>37</v>
      </c>
      <c r="E29" s="112"/>
      <c r="F29" s="53">
        <v>7127300</v>
      </c>
      <c r="G29" s="46" t="s">
        <v>27</v>
      </c>
      <c r="H29" s="50" t="s">
        <v>24</v>
      </c>
    </row>
    <row r="30" spans="2:9" ht="19.5" customHeight="1" x14ac:dyDescent="0.15">
      <c r="B30" s="52"/>
      <c r="C30" s="31"/>
      <c r="D30" s="113"/>
      <c r="E30" s="114"/>
      <c r="F30" s="70"/>
      <c r="G30" s="71"/>
      <c r="H30" s="57"/>
    </row>
    <row r="31" spans="2:9" ht="19.5" customHeight="1" thickBot="1" x14ac:dyDescent="0.2">
      <c r="B31" s="28"/>
      <c r="C31" s="69" t="s">
        <v>11</v>
      </c>
      <c r="D31" s="105">
        <f>COUNTA(D29:E30)</f>
        <v>1</v>
      </c>
      <c r="E31" s="106"/>
      <c r="F31" s="59">
        <f>SUM(F29:F30)</f>
        <v>7127300</v>
      </c>
      <c r="G31" s="40"/>
      <c r="H31" s="41"/>
    </row>
    <row r="32" spans="2:9" ht="19.5" customHeight="1" thickBot="1" x14ac:dyDescent="0.2">
      <c r="B32" s="26" t="s">
        <v>13</v>
      </c>
      <c r="C32" s="27"/>
      <c r="D32" s="107">
        <f>D19+D26+D28+D31</f>
        <v>9</v>
      </c>
      <c r="E32" s="108"/>
      <c r="F32" s="98">
        <f>F19+F26+F28+F31</f>
        <v>136969250</v>
      </c>
      <c r="G32" s="99"/>
      <c r="H32" s="100"/>
    </row>
    <row r="33" spans="2:9" s="22" customFormat="1" x14ac:dyDescent="0.15">
      <c r="B33" s="24"/>
      <c r="C33" s="2"/>
      <c r="D33" s="2"/>
      <c r="E33" s="2"/>
      <c r="F33" s="2"/>
      <c r="G33" s="2"/>
      <c r="H33" s="6"/>
      <c r="I33" s="23"/>
    </row>
  </sheetData>
  <sortState xmlns:xlrd2="http://schemas.microsoft.com/office/spreadsheetml/2017/richdata2" ref="C52:H54">
    <sortCondition ref="C52"/>
  </sortState>
  <mergeCells count="39">
    <mergeCell ref="D8:E8"/>
    <mergeCell ref="D9:E9"/>
    <mergeCell ref="D19:E19"/>
    <mergeCell ref="D17:E17"/>
    <mergeCell ref="D10:E10"/>
    <mergeCell ref="D15:E15"/>
    <mergeCell ref="D11:E11"/>
    <mergeCell ref="D16:E16"/>
    <mergeCell ref="D18:E18"/>
    <mergeCell ref="F9:G9"/>
    <mergeCell ref="F32:H32"/>
    <mergeCell ref="D20:E20"/>
    <mergeCell ref="D27:E27"/>
    <mergeCell ref="D31:E31"/>
    <mergeCell ref="D32:E32"/>
    <mergeCell ref="D28:E28"/>
    <mergeCell ref="D26:E26"/>
    <mergeCell ref="D29:E29"/>
    <mergeCell ref="D21:E21"/>
    <mergeCell ref="D24:E24"/>
    <mergeCell ref="D30:E30"/>
    <mergeCell ref="D22:E22"/>
    <mergeCell ref="D23:E23"/>
    <mergeCell ref="D25:E25"/>
    <mergeCell ref="B1:H1"/>
    <mergeCell ref="B12:C12"/>
    <mergeCell ref="B11:C11"/>
    <mergeCell ref="B6:C6"/>
    <mergeCell ref="B7:C7"/>
    <mergeCell ref="B8:C8"/>
    <mergeCell ref="B9:C9"/>
    <mergeCell ref="B10:C10"/>
    <mergeCell ref="F6:G6"/>
    <mergeCell ref="F7:G7"/>
    <mergeCell ref="F8:G8"/>
    <mergeCell ref="D6:E6"/>
    <mergeCell ref="D7:E7"/>
    <mergeCell ref="F11:G11"/>
    <mergeCell ref="F10:G10"/>
  </mergeCells>
  <phoneticPr fontId="5" type="noConversion"/>
  <pageMargins left="0.25" right="0.25" top="0.75" bottom="0.75" header="0.3" footer="0.3"/>
  <pageSetup paperSize="9" scale="71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2026-04-06T07:38:53Z</cp:lastPrinted>
  <dcterms:created xsi:type="dcterms:W3CDTF">2019-05-01T06:41:18Z</dcterms:created>
  <dcterms:modified xsi:type="dcterms:W3CDTF">2026-07-02T07:44:09Z</dcterms:modified>
</cp:coreProperties>
</file>